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I36" i="1"/>
  <c r="H36" i="1"/>
  <c r="G36" i="1"/>
  <c r="F36" i="1"/>
  <c r="E36" i="1" s="1"/>
  <c r="I34" i="1"/>
  <c r="H34" i="1"/>
  <c r="G34" i="1"/>
  <c r="F34" i="1"/>
  <c r="E34" i="1" s="1"/>
  <c r="I33" i="1"/>
  <c r="H33" i="1"/>
  <c r="G33" i="1"/>
  <c r="F33" i="1"/>
  <c r="E33" i="1" s="1"/>
  <c r="I32" i="1"/>
  <c r="H32" i="1"/>
  <c r="E32" i="1" s="1"/>
  <c r="G32" i="1"/>
  <c r="F32" i="1"/>
  <c r="I31" i="1"/>
  <c r="E31" i="1" s="1"/>
  <c r="H31" i="1"/>
  <c r="G31" i="1"/>
  <c r="F31" i="1"/>
  <c r="I30" i="1"/>
  <c r="H30" i="1"/>
  <c r="G30" i="1"/>
  <c r="F30" i="1"/>
  <c r="E30" i="1" s="1"/>
  <c r="I29" i="1"/>
  <c r="H29" i="1"/>
  <c r="G29" i="1"/>
  <c r="E29" i="1" s="1"/>
  <c r="F29" i="1"/>
  <c r="I28" i="1"/>
  <c r="H28" i="1"/>
  <c r="E28" i="1" s="1"/>
  <c r="G28" i="1"/>
  <c r="F28" i="1"/>
  <c r="I27" i="1"/>
  <c r="H27" i="1"/>
  <c r="G27" i="1"/>
  <c r="F27" i="1"/>
  <c r="E27" i="1"/>
  <c r="I26" i="1"/>
  <c r="H26" i="1"/>
  <c r="G26" i="1"/>
  <c r="F26" i="1"/>
  <c r="E26" i="1" s="1"/>
  <c r="I25" i="1"/>
  <c r="H25" i="1"/>
  <c r="G25" i="1"/>
  <c r="E25" i="1" s="1"/>
  <c r="F25" i="1"/>
  <c r="I24" i="1"/>
  <c r="H24" i="1"/>
  <c r="H23" i="1" s="1"/>
  <c r="G24" i="1"/>
  <c r="F24" i="1"/>
  <c r="I23" i="1"/>
  <c r="D23" i="1"/>
  <c r="C23" i="1"/>
  <c r="I22" i="1"/>
  <c r="H22" i="1"/>
  <c r="E22" i="1" s="1"/>
  <c r="G22" i="1"/>
  <c r="F22" i="1"/>
  <c r="I21" i="1"/>
  <c r="I18" i="1" s="1"/>
  <c r="H21" i="1"/>
  <c r="G21" i="1"/>
  <c r="F21" i="1"/>
  <c r="E21" i="1"/>
  <c r="I20" i="1"/>
  <c r="H20" i="1"/>
  <c r="G20" i="1"/>
  <c r="F20" i="1"/>
  <c r="E20" i="1" s="1"/>
  <c r="I19" i="1"/>
  <c r="H19" i="1"/>
  <c r="G19" i="1"/>
  <c r="G18" i="1" s="1"/>
  <c r="F19" i="1"/>
  <c r="E19" i="1" s="1"/>
  <c r="D18" i="1"/>
  <c r="C18" i="1"/>
  <c r="I17" i="1"/>
  <c r="H17" i="1"/>
  <c r="G17" i="1"/>
  <c r="F17" i="1"/>
  <c r="E17" i="1" s="1"/>
  <c r="I16" i="1"/>
  <c r="H16" i="1"/>
  <c r="H13" i="1" s="1"/>
  <c r="G16" i="1"/>
  <c r="F16" i="1"/>
  <c r="I15" i="1"/>
  <c r="I13" i="1" s="1"/>
  <c r="H15" i="1"/>
  <c r="G15" i="1"/>
  <c r="F15" i="1"/>
  <c r="E15" i="1"/>
  <c r="I14" i="1"/>
  <c r="H14" i="1"/>
  <c r="G14" i="1"/>
  <c r="F14" i="1"/>
  <c r="E14" i="1" s="1"/>
  <c r="G13" i="1"/>
  <c r="D13" i="1"/>
  <c r="C13" i="1"/>
  <c r="C35" i="1" s="1"/>
  <c r="C39" i="1" s="1"/>
  <c r="E12" i="1"/>
  <c r="I11" i="1"/>
  <c r="H11" i="1"/>
  <c r="G11" i="1"/>
  <c r="G10" i="1" s="1"/>
  <c r="F11" i="1"/>
  <c r="I10" i="1"/>
  <c r="I35" i="1" s="1"/>
  <c r="I39" i="1" s="1"/>
  <c r="H10" i="1"/>
  <c r="F10" i="1"/>
  <c r="D10" i="1"/>
  <c r="D35" i="1" s="1"/>
  <c r="D39" i="1" s="1"/>
  <c r="C10" i="1"/>
  <c r="E18" i="1" l="1"/>
  <c r="H35" i="1"/>
  <c r="H39" i="1" s="1"/>
  <c r="H18" i="1"/>
  <c r="E16" i="1"/>
  <c r="E13" i="1" s="1"/>
  <c r="E24" i="1"/>
  <c r="E23" i="1" s="1"/>
  <c r="E11" i="1"/>
  <c r="E10" i="1" s="1"/>
  <c r="F18" i="1"/>
  <c r="G23" i="1"/>
  <c r="G35" i="1" s="1"/>
  <c r="G39" i="1" s="1"/>
  <c r="F23" i="1"/>
  <c r="F13" i="1"/>
  <c r="F35" i="1" s="1"/>
  <c r="F39" i="1" s="1"/>
  <c r="E35" i="1" l="1"/>
  <c r="E39" i="1" s="1"/>
</calcChain>
</file>

<file path=xl/sharedStrings.xml><?xml version="1.0" encoding="utf-8"?>
<sst xmlns="http://schemas.openxmlformats.org/spreadsheetml/2006/main" count="98" uniqueCount="97">
  <si>
    <t>УТВЪРДИЛ:</t>
  </si>
  <si>
    <t xml:space="preserve">          /  КМЕТ:СЕБИХАН МЕХМЕД/</t>
  </si>
  <si>
    <t>НАЧАЛЕН ПЛАН И РАЗПРЕДЕЛЕНИЕ НА БЮДЖЕТ</t>
  </si>
  <si>
    <t xml:space="preserve">                                                          </t>
  </si>
  <si>
    <t xml:space="preserve">      </t>
  </si>
  <si>
    <t>ОУ "ИВАН ВАЗОВ" - с. ПОТОЧНИЦА</t>
  </si>
  <si>
    <t xml:space="preserve">                          ДЕЙНОСТ ОБЩООБРАЗОВАТЕЛНИ УЧИЛИЩА </t>
  </si>
  <si>
    <t xml:space="preserve">                                        ДЕЙНОСТ  1322</t>
  </si>
  <si>
    <t>пара-</t>
  </si>
  <si>
    <t xml:space="preserve">наименование на разхода </t>
  </si>
  <si>
    <t>прех.</t>
  </si>
  <si>
    <t>субсидия</t>
  </si>
  <si>
    <t xml:space="preserve">ПЛАН </t>
  </si>
  <si>
    <t xml:space="preserve">                Разпределение </t>
  </si>
  <si>
    <t>граф</t>
  </si>
  <si>
    <t>остатък</t>
  </si>
  <si>
    <t>I трим.</t>
  </si>
  <si>
    <t>II трим.</t>
  </si>
  <si>
    <t>III трим.</t>
  </si>
  <si>
    <t>IV трим.</t>
  </si>
  <si>
    <t>01-00</t>
  </si>
  <si>
    <t>заплати и възнагр. по тр.прав.</t>
  </si>
  <si>
    <t>01-01</t>
  </si>
  <si>
    <t>заплати и възнагр.на п-ла по тр.прав.</t>
  </si>
  <si>
    <t>01-09</t>
  </si>
  <si>
    <t>ДМС и др. доп.възнаграждения</t>
  </si>
  <si>
    <t>02-00</t>
  </si>
  <si>
    <t>др.възнагр. и плащания за п-ла</t>
  </si>
  <si>
    <t>02-02</t>
  </si>
  <si>
    <t>за персонал по извънтр.правоотн.</t>
  </si>
  <si>
    <t>02-05</t>
  </si>
  <si>
    <t>СБКО</t>
  </si>
  <si>
    <t>02-08</t>
  </si>
  <si>
    <t xml:space="preserve">обезщетения на персонала </t>
  </si>
  <si>
    <t>02-09</t>
  </si>
  <si>
    <t>др.плащания и възнаграждения</t>
  </si>
  <si>
    <t>05-00</t>
  </si>
  <si>
    <t>задължителни осиг.вноски</t>
  </si>
  <si>
    <t>05-51</t>
  </si>
  <si>
    <t>ДОО</t>
  </si>
  <si>
    <t>05-52</t>
  </si>
  <si>
    <t>УПФ</t>
  </si>
  <si>
    <t>05-60</t>
  </si>
  <si>
    <t>ЗОВ</t>
  </si>
  <si>
    <t>05-80</t>
  </si>
  <si>
    <t>ДЗПО</t>
  </si>
  <si>
    <t>10-00</t>
  </si>
  <si>
    <t>издръжка</t>
  </si>
  <si>
    <t>10-11</t>
  </si>
  <si>
    <t>храна</t>
  </si>
  <si>
    <t>10-13</t>
  </si>
  <si>
    <t>облекло</t>
  </si>
  <si>
    <t>10-14</t>
  </si>
  <si>
    <t>учебници и учебни пособия</t>
  </si>
  <si>
    <t>10-15</t>
  </si>
  <si>
    <t>материали</t>
  </si>
  <si>
    <t>10-16</t>
  </si>
  <si>
    <t>р-ди за горива, вода, ел.енергия</t>
  </si>
  <si>
    <t>10-20</t>
  </si>
  <si>
    <t>разходи за външни услуги</t>
  </si>
  <si>
    <t>10-30</t>
  </si>
  <si>
    <t>текущ ремонт</t>
  </si>
  <si>
    <t>10-51</t>
  </si>
  <si>
    <t>командировки</t>
  </si>
  <si>
    <t>10-69</t>
  </si>
  <si>
    <t>други финансови услуги</t>
  </si>
  <si>
    <t>10-92</t>
  </si>
  <si>
    <t>глоби и съдебни решения</t>
  </si>
  <si>
    <t>10-98</t>
  </si>
  <si>
    <t>разходи некласифицирани другаде</t>
  </si>
  <si>
    <t xml:space="preserve">всичко : </t>
  </si>
  <si>
    <t>19-81</t>
  </si>
  <si>
    <t>данъци мита и такси</t>
  </si>
  <si>
    <t>52-01</t>
  </si>
  <si>
    <t xml:space="preserve">придобиване на ДМА </t>
  </si>
  <si>
    <t xml:space="preserve">всичко за дейност: </t>
  </si>
  <si>
    <t xml:space="preserve">Натурални показатели </t>
  </si>
  <si>
    <t>численост на персонала вкл.на мин РЗ</t>
  </si>
  <si>
    <t>01-31</t>
  </si>
  <si>
    <t>брой персонал</t>
  </si>
  <si>
    <t>12-00</t>
  </si>
  <si>
    <t>заведения общо в т.ч.</t>
  </si>
  <si>
    <t>12-12</t>
  </si>
  <si>
    <t>брой училища</t>
  </si>
  <si>
    <t>19-00</t>
  </si>
  <si>
    <t>изплатени средства за закуски</t>
  </si>
  <si>
    <t>19-02</t>
  </si>
  <si>
    <t>на ученици от 1 до 4 клас</t>
  </si>
  <si>
    <t>60-00</t>
  </si>
  <si>
    <t>брой ученици</t>
  </si>
  <si>
    <t>60-01</t>
  </si>
  <si>
    <t>а/ученици в общообраз. училища</t>
  </si>
  <si>
    <t>60-02</t>
  </si>
  <si>
    <t>б/бр.ученици на инд.и самост.форма</t>
  </si>
  <si>
    <t>в/ бр.ученици на ресурсно подпом.</t>
  </si>
  <si>
    <t>СЧЕТОВОДИТЕЛ:</t>
  </si>
  <si>
    <t>ДИРЕКТОР: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</si>
</sst>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2" xfId="0" applyFill="1" applyBorder="1"/>
    <xf numFmtId="0" fontId="1" fillId="2" borderId="2" xfId="0" applyFont="1" applyFill="1" applyBorder="1"/>
    <xf numFmtId="3" fontId="3" fillId="2" borderId="2" xfId="0" applyNumberFormat="1" applyFont="1" applyFill="1" applyBorder="1"/>
    <xf numFmtId="3" fontId="3" fillId="2" borderId="2" xfId="0" applyNumberFormat="1" applyFont="1" applyFill="1" applyBorder="1" applyAlignment="1">
      <alignment horizontal="right"/>
    </xf>
    <xf numFmtId="49" fontId="0" fillId="2" borderId="2" xfId="0" applyNumberFormat="1" applyFill="1" applyBorder="1"/>
    <xf numFmtId="3" fontId="0" fillId="2" borderId="2" xfId="0" applyNumberFormat="1" applyFill="1" applyBorder="1"/>
    <xf numFmtId="3" fontId="0" fillId="2" borderId="2" xfId="0" applyNumberFormat="1" applyFill="1" applyBorder="1" applyAlignment="1">
      <alignment horizontal="right"/>
    </xf>
    <xf numFmtId="3" fontId="0" fillId="0" borderId="2" xfId="0" applyNumberFormat="1" applyBorder="1"/>
    <xf numFmtId="49" fontId="3" fillId="2" borderId="2" xfId="0" applyNumberFormat="1" applyFont="1" applyFill="1" applyBorder="1"/>
    <xf numFmtId="0" fontId="3" fillId="2" borderId="2" xfId="0" applyFont="1" applyFill="1" applyBorder="1"/>
    <xf numFmtId="0" fontId="0" fillId="0" borderId="2" xfId="0" applyBorder="1"/>
    <xf numFmtId="49" fontId="0" fillId="0" borderId="2" xfId="0" applyNumberFormat="1" applyBorder="1"/>
    <xf numFmtId="0" fontId="0" fillId="0" borderId="4" xfId="0" applyFill="1" applyBorder="1"/>
    <xf numFmtId="49" fontId="2" fillId="0" borderId="2" xfId="0" applyNumberFormat="1" applyFont="1" applyBorder="1"/>
    <xf numFmtId="0" fontId="1" fillId="0" borderId="2" xfId="0" applyFont="1" applyBorder="1"/>
    <xf numFmtId="3" fontId="3" fillId="0" borderId="2" xfId="0" applyNumberFormat="1" applyFont="1" applyBorder="1"/>
    <xf numFmtId="0" fontId="2" fillId="0" borderId="2" xfId="0" applyFont="1" applyBorder="1"/>
    <xf numFmtId="3" fontId="2" fillId="0" borderId="2" xfId="0" applyNumberFormat="1" applyFont="1" applyBorder="1"/>
    <xf numFmtId="0" fontId="2" fillId="0" borderId="3" xfId="0" applyFont="1" applyFill="1" applyBorder="1"/>
    <xf numFmtId="3" fontId="1" fillId="0" borderId="2" xfId="0" applyNumberFormat="1" applyFont="1" applyBorder="1"/>
    <xf numFmtId="3" fontId="4" fillId="0" borderId="2" xfId="0" applyNumberFormat="1" applyFont="1" applyBorder="1"/>
    <xf numFmtId="3" fontId="4" fillId="0" borderId="2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16" fontId="0" fillId="0" borderId="2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tabSelected="1" topLeftCell="A31" workbookViewId="0">
      <selection activeCell="L18" sqref="L18"/>
    </sheetView>
  </sheetViews>
  <sheetFormatPr defaultRowHeight="14.4" x14ac:dyDescent="0.3"/>
  <sheetData>
    <row r="1" spans="1:9" x14ac:dyDescent="0.3">
      <c r="B1" t="s">
        <v>0</v>
      </c>
    </row>
    <row r="2" spans="1:9" x14ac:dyDescent="0.3">
      <c r="B2" t="s">
        <v>1</v>
      </c>
    </row>
    <row r="4" spans="1:9" x14ac:dyDescent="0.3">
      <c r="B4" t="s">
        <v>2</v>
      </c>
      <c r="D4">
        <v>2025</v>
      </c>
      <c r="G4" t="s">
        <v>3</v>
      </c>
    </row>
    <row r="5" spans="1:9" x14ac:dyDescent="0.3">
      <c r="A5" t="s">
        <v>4</v>
      </c>
      <c r="B5" s="1" t="s">
        <v>5</v>
      </c>
      <c r="C5" s="1"/>
      <c r="D5" s="1"/>
      <c r="E5" s="1"/>
    </row>
    <row r="6" spans="1:9" x14ac:dyDescent="0.3">
      <c r="B6" s="2" t="s">
        <v>6</v>
      </c>
      <c r="C6" s="2"/>
      <c r="D6" s="2"/>
    </row>
    <row r="7" spans="1:9" x14ac:dyDescent="0.3">
      <c r="B7" s="2" t="s">
        <v>7</v>
      </c>
      <c r="C7" s="2"/>
      <c r="D7" s="2"/>
    </row>
    <row r="8" spans="1:9" x14ac:dyDescent="0.3">
      <c r="A8" s="3" t="s">
        <v>8</v>
      </c>
      <c r="B8" s="4" t="s">
        <v>9</v>
      </c>
      <c r="C8" s="4" t="s">
        <v>10</v>
      </c>
      <c r="D8" s="4" t="s">
        <v>11</v>
      </c>
      <c r="E8" s="5" t="s">
        <v>12</v>
      </c>
      <c r="F8" s="6" t="s">
        <v>13</v>
      </c>
      <c r="G8" s="6"/>
      <c r="H8" s="6"/>
      <c r="I8" s="6"/>
    </row>
    <row r="9" spans="1:9" x14ac:dyDescent="0.3">
      <c r="A9" s="7" t="s">
        <v>14</v>
      </c>
      <c r="B9" s="7"/>
      <c r="C9" s="7" t="s">
        <v>15</v>
      </c>
      <c r="D9" s="8">
        <v>2025</v>
      </c>
      <c r="E9" s="9">
        <v>2025</v>
      </c>
      <c r="F9" s="6" t="s">
        <v>16</v>
      </c>
      <c r="G9" s="6" t="s">
        <v>17</v>
      </c>
      <c r="H9" s="6" t="s">
        <v>18</v>
      </c>
      <c r="I9" s="6" t="s">
        <v>19</v>
      </c>
    </row>
    <row r="10" spans="1:9" x14ac:dyDescent="0.3">
      <c r="A10" s="10" t="s">
        <v>20</v>
      </c>
      <c r="B10" s="11" t="s">
        <v>21</v>
      </c>
      <c r="C10" s="12">
        <f>C11+C12</f>
        <v>0</v>
      </c>
      <c r="D10" s="12">
        <f t="shared" ref="D10:I10" si="0">D11</f>
        <v>305000</v>
      </c>
      <c r="E10" s="13">
        <f t="shared" si="0"/>
        <v>305000</v>
      </c>
      <c r="F10" s="13">
        <f t="shared" si="0"/>
        <v>91500</v>
      </c>
      <c r="G10" s="13">
        <f t="shared" si="0"/>
        <v>76250</v>
      </c>
      <c r="H10" s="13">
        <f t="shared" si="0"/>
        <v>61000</v>
      </c>
      <c r="I10" s="13">
        <f t="shared" si="0"/>
        <v>76250</v>
      </c>
    </row>
    <row r="11" spans="1:9" x14ac:dyDescent="0.3">
      <c r="A11" s="14" t="s">
        <v>22</v>
      </c>
      <c r="B11" s="10" t="s">
        <v>23</v>
      </c>
      <c r="C11" s="15"/>
      <c r="D11" s="15">
        <v>305000</v>
      </c>
      <c r="E11" s="16">
        <f>F11+G11+H11+I11</f>
        <v>305000</v>
      </c>
      <c r="F11" s="17">
        <f>(D11*30%)+C11</f>
        <v>91500</v>
      </c>
      <c r="G11" s="17">
        <f>D11*25%</f>
        <v>76250</v>
      </c>
      <c r="H11" s="17">
        <f>D11*20%</f>
        <v>61000</v>
      </c>
      <c r="I11" s="17">
        <f>D11*25%</f>
        <v>76250</v>
      </c>
    </row>
    <row r="12" spans="1:9" x14ac:dyDescent="0.3">
      <c r="A12" s="14" t="s">
        <v>24</v>
      </c>
      <c r="B12" s="10" t="s">
        <v>25</v>
      </c>
      <c r="C12" s="15"/>
      <c r="D12" s="15"/>
      <c r="E12" s="16">
        <f t="shared" ref="E12:E34" si="1">F12+G12+H12+I12</f>
        <v>0</v>
      </c>
      <c r="F12" s="17"/>
      <c r="G12" s="17"/>
      <c r="H12" s="17"/>
      <c r="I12" s="17"/>
    </row>
    <row r="13" spans="1:9" x14ac:dyDescent="0.3">
      <c r="A13" s="18" t="s">
        <v>26</v>
      </c>
      <c r="B13" s="19" t="s">
        <v>27</v>
      </c>
      <c r="C13" s="19">
        <f t="shared" ref="C13:I13" si="2">C14+C15+C16+C17</f>
        <v>0</v>
      </c>
      <c r="D13" s="12">
        <f t="shared" si="2"/>
        <v>13000</v>
      </c>
      <c r="E13" s="13">
        <f t="shared" si="2"/>
        <v>13000</v>
      </c>
      <c r="F13" s="13">
        <f t="shared" si="2"/>
        <v>3900</v>
      </c>
      <c r="G13" s="13">
        <f t="shared" si="2"/>
        <v>3250</v>
      </c>
      <c r="H13" s="13">
        <f t="shared" si="2"/>
        <v>2600</v>
      </c>
      <c r="I13" s="13">
        <f t="shared" si="2"/>
        <v>3250</v>
      </c>
    </row>
    <row r="14" spans="1:9" x14ac:dyDescent="0.3">
      <c r="A14" s="14" t="s">
        <v>28</v>
      </c>
      <c r="B14" s="10" t="s">
        <v>29</v>
      </c>
      <c r="C14" s="10"/>
      <c r="D14" s="15">
        <v>1000</v>
      </c>
      <c r="E14" s="16">
        <f>F14+G14+H14+I14</f>
        <v>1000</v>
      </c>
      <c r="F14" s="20">
        <f>D14*30%</f>
        <v>300</v>
      </c>
      <c r="G14" s="20">
        <f>D14*25%</f>
        <v>250</v>
      </c>
      <c r="H14" s="20">
        <f>D14*20%</f>
        <v>200</v>
      </c>
      <c r="I14" s="20">
        <f>D14*25%</f>
        <v>250</v>
      </c>
    </row>
    <row r="15" spans="1:9" x14ac:dyDescent="0.3">
      <c r="A15" s="14" t="s">
        <v>30</v>
      </c>
      <c r="B15" s="10" t="s">
        <v>31</v>
      </c>
      <c r="C15" s="10"/>
      <c r="D15" s="15">
        <v>8000</v>
      </c>
      <c r="E15" s="16">
        <f t="shared" si="1"/>
        <v>8000</v>
      </c>
      <c r="F15" s="20">
        <f>D15*30%</f>
        <v>2400</v>
      </c>
      <c r="G15" s="20">
        <f>D15*25%</f>
        <v>2000</v>
      </c>
      <c r="H15" s="20">
        <f>D15*20%</f>
        <v>1600</v>
      </c>
      <c r="I15" s="20">
        <f>D15*25%</f>
        <v>2000</v>
      </c>
    </row>
    <row r="16" spans="1:9" x14ac:dyDescent="0.3">
      <c r="A16" s="14" t="s">
        <v>32</v>
      </c>
      <c r="B16" s="10" t="s">
        <v>33</v>
      </c>
      <c r="C16" s="15"/>
      <c r="D16" s="15">
        <v>1000</v>
      </c>
      <c r="E16" s="16">
        <f t="shared" si="1"/>
        <v>1000</v>
      </c>
      <c r="F16" s="20">
        <f>(D16*30%)+C16</f>
        <v>300</v>
      </c>
      <c r="G16" s="20">
        <f>D16*25%</f>
        <v>250</v>
      </c>
      <c r="H16" s="20">
        <f>D16*20%</f>
        <v>200</v>
      </c>
      <c r="I16" s="20">
        <f>D16*25%</f>
        <v>250</v>
      </c>
    </row>
    <row r="17" spans="1:10" x14ac:dyDescent="0.3">
      <c r="A17" s="14" t="s">
        <v>34</v>
      </c>
      <c r="B17" s="10" t="s">
        <v>35</v>
      </c>
      <c r="C17" s="10"/>
      <c r="D17" s="15">
        <v>3000</v>
      </c>
      <c r="E17" s="16">
        <f t="shared" si="1"/>
        <v>3000</v>
      </c>
      <c r="F17" s="20">
        <f>(D17*30%)+C17</f>
        <v>900</v>
      </c>
      <c r="G17" s="20">
        <f>D17*25%</f>
        <v>750</v>
      </c>
      <c r="H17" s="20">
        <f>D17*20%</f>
        <v>600</v>
      </c>
      <c r="I17" s="20">
        <f>D17*25%</f>
        <v>750</v>
      </c>
    </row>
    <row r="18" spans="1:10" x14ac:dyDescent="0.3">
      <c r="A18" s="14" t="s">
        <v>36</v>
      </c>
      <c r="B18" s="11" t="s">
        <v>37</v>
      </c>
      <c r="C18" s="12">
        <f t="shared" ref="C18:I18" si="3">C19+C20+C21+C22</f>
        <v>0</v>
      </c>
      <c r="D18" s="12">
        <f t="shared" si="3"/>
        <v>77174</v>
      </c>
      <c r="E18" s="13">
        <f t="shared" si="3"/>
        <v>77174</v>
      </c>
      <c r="F18" s="13">
        <f t="shared" si="3"/>
        <v>23152.2</v>
      </c>
      <c r="G18" s="13">
        <f t="shared" si="3"/>
        <v>19293.5</v>
      </c>
      <c r="H18" s="13">
        <f t="shared" si="3"/>
        <v>15434.8</v>
      </c>
      <c r="I18" s="13">
        <f t="shared" si="3"/>
        <v>19293.5</v>
      </c>
    </row>
    <row r="19" spans="1:10" x14ac:dyDescent="0.3">
      <c r="A19" s="14" t="s">
        <v>38</v>
      </c>
      <c r="B19" s="10" t="s">
        <v>39</v>
      </c>
      <c r="C19" s="15"/>
      <c r="D19" s="15">
        <v>36000</v>
      </c>
      <c r="E19" s="16">
        <f>F19+G19+H19+I19</f>
        <v>36000</v>
      </c>
      <c r="F19" s="17">
        <f>(D19*30%)+C19</f>
        <v>10800</v>
      </c>
      <c r="G19" s="17">
        <f>D19*25%</f>
        <v>9000</v>
      </c>
      <c r="H19" s="17">
        <f>D19*20%</f>
        <v>7200</v>
      </c>
      <c r="I19" s="17">
        <f>D19*25%</f>
        <v>9000</v>
      </c>
    </row>
    <row r="20" spans="1:10" x14ac:dyDescent="0.3">
      <c r="A20" s="21" t="s">
        <v>40</v>
      </c>
      <c r="B20" s="20" t="s">
        <v>41</v>
      </c>
      <c r="C20" s="20"/>
      <c r="D20" s="17">
        <v>14000</v>
      </c>
      <c r="E20" s="16">
        <f t="shared" si="1"/>
        <v>14000</v>
      </c>
      <c r="F20" s="17">
        <f>D20*30%</f>
        <v>4200</v>
      </c>
      <c r="G20" s="17">
        <f>D20*25%</f>
        <v>3500</v>
      </c>
      <c r="H20" s="17">
        <f>D20*20%</f>
        <v>2800</v>
      </c>
      <c r="I20" s="17">
        <f>D20*25%</f>
        <v>3500</v>
      </c>
    </row>
    <row r="21" spans="1:10" x14ac:dyDescent="0.3">
      <c r="A21" s="21" t="s">
        <v>42</v>
      </c>
      <c r="B21" s="20" t="s">
        <v>43</v>
      </c>
      <c r="C21" s="20"/>
      <c r="D21" s="17">
        <v>17174</v>
      </c>
      <c r="E21" s="16">
        <f t="shared" si="1"/>
        <v>17174</v>
      </c>
      <c r="F21" s="17">
        <f>(D21*30%)+C21</f>
        <v>5152.2</v>
      </c>
      <c r="G21" s="17">
        <f>D21*25%</f>
        <v>4293.5</v>
      </c>
      <c r="H21" s="17">
        <f>D21*20%</f>
        <v>3434.8</v>
      </c>
      <c r="I21" s="17">
        <f>D21*25%</f>
        <v>4293.5</v>
      </c>
    </row>
    <row r="22" spans="1:10" x14ac:dyDescent="0.3">
      <c r="A22" s="21" t="s">
        <v>44</v>
      </c>
      <c r="B22" s="20" t="s">
        <v>45</v>
      </c>
      <c r="C22" s="20"/>
      <c r="D22" s="17">
        <v>10000</v>
      </c>
      <c r="E22" s="16">
        <f>F22+G22+H22+I22</f>
        <v>10000</v>
      </c>
      <c r="F22" s="17">
        <f>D22*30%</f>
        <v>3000</v>
      </c>
      <c r="G22" s="17">
        <f>D22*25%</f>
        <v>2500</v>
      </c>
      <c r="H22" s="17">
        <f>D22*20%</f>
        <v>2000</v>
      </c>
      <c r="I22" s="17">
        <f>D22*25%</f>
        <v>2500</v>
      </c>
      <c r="J22" s="22"/>
    </row>
    <row r="23" spans="1:10" x14ac:dyDescent="0.3">
      <c r="A23" s="23" t="s">
        <v>46</v>
      </c>
      <c r="B23" s="24" t="s">
        <v>47</v>
      </c>
      <c r="C23" s="25">
        <f>C24+C25+C26+C27+C28+C29+C30+C31+C32+C33</f>
        <v>14776</v>
      </c>
      <c r="D23" s="25">
        <f>SUM(D24:D34)</f>
        <v>20000</v>
      </c>
      <c r="E23" s="13">
        <f>E24+E25+E26+E27+E28+E29+E30+E31+E32+E33</f>
        <v>34776</v>
      </c>
      <c r="F23" s="13">
        <f>F24+F25+F26+F27+F28+F29+F30+F31+F33</f>
        <v>20776</v>
      </c>
      <c r="G23" s="13">
        <f>G24+G25+G26+G27+G28+G29+G30+G31+G32+G33</f>
        <v>5000</v>
      </c>
      <c r="H23" s="13">
        <f>H24+H25+H26+H27+H28+H29+H30+H31+H32+H33</f>
        <v>4000</v>
      </c>
      <c r="I23" s="13">
        <f>I24+I25+I26+I27+I28+I29+I30+I31+I32+I33</f>
        <v>5000</v>
      </c>
    </row>
    <row r="24" spans="1:10" x14ac:dyDescent="0.3">
      <c r="A24" s="23" t="s">
        <v>48</v>
      </c>
      <c r="B24" s="26" t="s">
        <v>49</v>
      </c>
      <c r="C24" s="27"/>
      <c r="D24" s="27">
        <v>4000</v>
      </c>
      <c r="E24" s="16">
        <f t="shared" si="1"/>
        <v>4000</v>
      </c>
      <c r="F24" s="17">
        <f>(D24*30%)+C24</f>
        <v>1200</v>
      </c>
      <c r="G24" s="17">
        <f>D24*25%</f>
        <v>1000</v>
      </c>
      <c r="H24" s="17">
        <f>D24*20%</f>
        <v>800</v>
      </c>
      <c r="I24" s="17">
        <f>D24*25%</f>
        <v>1000</v>
      </c>
    </row>
    <row r="25" spans="1:10" x14ac:dyDescent="0.3">
      <c r="A25" s="23" t="s">
        <v>50</v>
      </c>
      <c r="B25" s="26" t="s">
        <v>51</v>
      </c>
      <c r="C25" s="27"/>
      <c r="D25" s="27">
        <v>1000</v>
      </c>
      <c r="E25" s="16">
        <f t="shared" si="1"/>
        <v>1000</v>
      </c>
      <c r="F25" s="17">
        <f t="shared" ref="F25:F34" si="4">(D25*30%)+C25</f>
        <v>300</v>
      </c>
      <c r="G25" s="17">
        <f t="shared" ref="G25:G34" si="5">D25*25%</f>
        <v>250</v>
      </c>
      <c r="H25" s="17">
        <f t="shared" ref="H25:H34" si="6">D25*20%</f>
        <v>200</v>
      </c>
      <c r="I25" s="17">
        <f t="shared" ref="I25:I34" si="7">D25*25%</f>
        <v>250</v>
      </c>
    </row>
    <row r="26" spans="1:10" x14ac:dyDescent="0.3">
      <c r="A26" s="23" t="s">
        <v>52</v>
      </c>
      <c r="B26" s="26" t="s">
        <v>53</v>
      </c>
      <c r="C26" s="27">
        <v>1000</v>
      </c>
      <c r="D26" s="27">
        <v>5000</v>
      </c>
      <c r="E26" s="16">
        <f t="shared" si="1"/>
        <v>6000</v>
      </c>
      <c r="F26" s="17">
        <f t="shared" si="4"/>
        <v>2500</v>
      </c>
      <c r="G26" s="17">
        <f t="shared" si="5"/>
        <v>1250</v>
      </c>
      <c r="H26" s="17">
        <f t="shared" si="6"/>
        <v>1000</v>
      </c>
      <c r="I26" s="17">
        <f t="shared" si="7"/>
        <v>1250</v>
      </c>
    </row>
    <row r="27" spans="1:10" x14ac:dyDescent="0.3">
      <c r="A27" s="23" t="s">
        <v>54</v>
      </c>
      <c r="B27" s="26" t="s">
        <v>55</v>
      </c>
      <c r="C27" s="27">
        <v>3000</v>
      </c>
      <c r="D27" s="27">
        <v>3000</v>
      </c>
      <c r="E27" s="16">
        <f t="shared" si="1"/>
        <v>6000</v>
      </c>
      <c r="F27" s="17">
        <f t="shared" si="4"/>
        <v>3900</v>
      </c>
      <c r="G27" s="17">
        <f t="shared" si="5"/>
        <v>750</v>
      </c>
      <c r="H27" s="17">
        <f t="shared" si="6"/>
        <v>600</v>
      </c>
      <c r="I27" s="17">
        <f t="shared" si="7"/>
        <v>750</v>
      </c>
    </row>
    <row r="28" spans="1:10" x14ac:dyDescent="0.3">
      <c r="A28" s="23" t="s">
        <v>56</v>
      </c>
      <c r="B28" s="26" t="s">
        <v>57</v>
      </c>
      <c r="C28" s="27"/>
      <c r="D28" s="27">
        <v>4000</v>
      </c>
      <c r="E28" s="16">
        <f t="shared" si="1"/>
        <v>4000</v>
      </c>
      <c r="F28" s="17">
        <f t="shared" si="4"/>
        <v>1200</v>
      </c>
      <c r="G28" s="17">
        <f t="shared" si="5"/>
        <v>1000</v>
      </c>
      <c r="H28" s="17">
        <f t="shared" si="6"/>
        <v>800</v>
      </c>
      <c r="I28" s="17">
        <f t="shared" si="7"/>
        <v>1000</v>
      </c>
    </row>
    <row r="29" spans="1:10" x14ac:dyDescent="0.3">
      <c r="A29" s="21" t="s">
        <v>58</v>
      </c>
      <c r="B29" s="20" t="s">
        <v>59</v>
      </c>
      <c r="C29" s="17">
        <v>8776</v>
      </c>
      <c r="D29" s="17">
        <v>2000</v>
      </c>
      <c r="E29" s="16">
        <f>F29+G29+H29+I29</f>
        <v>10776</v>
      </c>
      <c r="F29" s="17">
        <f t="shared" si="4"/>
        <v>9376</v>
      </c>
      <c r="G29" s="17">
        <f t="shared" si="5"/>
        <v>500</v>
      </c>
      <c r="H29" s="17">
        <f t="shared" si="6"/>
        <v>400</v>
      </c>
      <c r="I29" s="17">
        <f t="shared" si="7"/>
        <v>500</v>
      </c>
    </row>
    <row r="30" spans="1:10" x14ac:dyDescent="0.3">
      <c r="A30" s="21" t="s">
        <v>60</v>
      </c>
      <c r="B30" s="20" t="s">
        <v>61</v>
      </c>
      <c r="C30" s="17">
        <v>2000</v>
      </c>
      <c r="D30" s="17">
        <v>1000</v>
      </c>
      <c r="E30" s="16">
        <f t="shared" si="1"/>
        <v>3000</v>
      </c>
      <c r="F30" s="17">
        <f t="shared" si="4"/>
        <v>2300</v>
      </c>
      <c r="G30" s="17">
        <f t="shared" si="5"/>
        <v>250</v>
      </c>
      <c r="H30" s="17">
        <f t="shared" si="6"/>
        <v>200</v>
      </c>
      <c r="I30" s="17">
        <f t="shared" si="7"/>
        <v>250</v>
      </c>
    </row>
    <row r="31" spans="1:10" x14ac:dyDescent="0.3">
      <c r="A31" s="23" t="s">
        <v>62</v>
      </c>
      <c r="B31" s="26" t="s">
        <v>63</v>
      </c>
      <c r="C31" s="26"/>
      <c r="D31" s="27"/>
      <c r="E31" s="16">
        <f t="shared" si="1"/>
        <v>0</v>
      </c>
      <c r="F31" s="17">
        <f t="shared" si="4"/>
        <v>0</v>
      </c>
      <c r="G31" s="17">
        <f t="shared" si="5"/>
        <v>0</v>
      </c>
      <c r="H31" s="17">
        <f t="shared" si="6"/>
        <v>0</v>
      </c>
      <c r="I31" s="17">
        <f t="shared" si="7"/>
        <v>0</v>
      </c>
    </row>
    <row r="32" spans="1:10" x14ac:dyDescent="0.3">
      <c r="A32" s="23" t="s">
        <v>64</v>
      </c>
      <c r="B32" s="26" t="s">
        <v>65</v>
      </c>
      <c r="C32" s="27"/>
      <c r="D32" s="27"/>
      <c r="E32" s="16">
        <f t="shared" si="1"/>
        <v>0</v>
      </c>
      <c r="F32" s="17">
        <f t="shared" si="4"/>
        <v>0</v>
      </c>
      <c r="G32" s="17">
        <f t="shared" si="5"/>
        <v>0</v>
      </c>
      <c r="H32" s="17">
        <f t="shared" si="6"/>
        <v>0</v>
      </c>
      <c r="I32" s="17">
        <f t="shared" si="7"/>
        <v>0</v>
      </c>
    </row>
    <row r="33" spans="1:10" x14ac:dyDescent="0.3">
      <c r="A33" s="23" t="s">
        <v>66</v>
      </c>
      <c r="B33" s="28" t="s">
        <v>67</v>
      </c>
      <c r="C33" s="26"/>
      <c r="D33" s="27"/>
      <c r="E33" s="16">
        <f t="shared" si="1"/>
        <v>0</v>
      </c>
      <c r="F33" s="17">
        <f t="shared" si="4"/>
        <v>0</v>
      </c>
      <c r="G33" s="17">
        <f t="shared" si="5"/>
        <v>0</v>
      </c>
      <c r="H33" s="17">
        <f t="shared" si="6"/>
        <v>0</v>
      </c>
      <c r="I33" s="17">
        <f t="shared" si="7"/>
        <v>0</v>
      </c>
    </row>
    <row r="34" spans="1:10" x14ac:dyDescent="0.3">
      <c r="A34" s="23" t="s">
        <v>68</v>
      </c>
      <c r="B34" s="26" t="s">
        <v>69</v>
      </c>
      <c r="C34" s="26"/>
      <c r="D34" s="27"/>
      <c r="E34" s="16">
        <f t="shared" si="1"/>
        <v>0</v>
      </c>
      <c r="F34" s="17">
        <f t="shared" si="4"/>
        <v>0</v>
      </c>
      <c r="G34" s="17">
        <f t="shared" si="5"/>
        <v>0</v>
      </c>
      <c r="H34" s="17">
        <f t="shared" si="6"/>
        <v>0</v>
      </c>
      <c r="I34" s="17">
        <f t="shared" si="7"/>
        <v>0</v>
      </c>
    </row>
    <row r="35" spans="1:10" x14ac:dyDescent="0.3">
      <c r="A35" s="21"/>
      <c r="B35" s="24" t="s">
        <v>70</v>
      </c>
      <c r="C35" s="29">
        <f t="shared" ref="C35:I35" si="8">C10+C13+C18+C23</f>
        <v>14776</v>
      </c>
      <c r="D35" s="29">
        <f t="shared" si="8"/>
        <v>415174</v>
      </c>
      <c r="E35" s="29">
        <f t="shared" si="8"/>
        <v>429950</v>
      </c>
      <c r="F35" s="29">
        <f t="shared" si="8"/>
        <v>139328.20000000001</v>
      </c>
      <c r="G35" s="29">
        <f t="shared" si="8"/>
        <v>103793.5</v>
      </c>
      <c r="H35" s="29">
        <f t="shared" si="8"/>
        <v>83034.8</v>
      </c>
      <c r="I35" s="29">
        <f t="shared" si="8"/>
        <v>103793.5</v>
      </c>
    </row>
    <row r="36" spans="1:10" x14ac:dyDescent="0.3">
      <c r="A36" s="21" t="s">
        <v>71</v>
      </c>
      <c r="B36" s="24" t="s">
        <v>72</v>
      </c>
      <c r="C36" s="25"/>
      <c r="D36" s="30"/>
      <c r="E36" s="31">
        <f>F36+G36+H36+I36</f>
        <v>0</v>
      </c>
      <c r="F36" s="31">
        <f>D36*30%</f>
        <v>0</v>
      </c>
      <c r="G36" s="31">
        <f>D36*25%</f>
        <v>0</v>
      </c>
      <c r="H36" s="31">
        <f>D36*20%</f>
        <v>0</v>
      </c>
      <c r="I36" s="31">
        <f>D36*25%</f>
        <v>0</v>
      </c>
    </row>
    <row r="37" spans="1:10" x14ac:dyDescent="0.3">
      <c r="A37" s="21"/>
      <c r="B37" s="24"/>
      <c r="C37" s="29"/>
      <c r="D37" s="29"/>
      <c r="E37" s="31"/>
      <c r="F37" s="31"/>
      <c r="G37" s="31"/>
      <c r="H37" s="31"/>
      <c r="I37" s="31"/>
    </row>
    <row r="38" spans="1:10" x14ac:dyDescent="0.3">
      <c r="A38" s="21" t="s">
        <v>73</v>
      </c>
      <c r="B38" s="24" t="s">
        <v>74</v>
      </c>
      <c r="C38" s="25"/>
      <c r="D38" s="30">
        <v>4000</v>
      </c>
      <c r="E38" s="31">
        <f>F38+G38+H38+I38</f>
        <v>4000</v>
      </c>
      <c r="F38" s="31">
        <f>(D38*30%)+C38</f>
        <v>1200</v>
      </c>
      <c r="G38" s="31">
        <f>D38*25%</f>
        <v>1000</v>
      </c>
      <c r="H38" s="30">
        <f>D38*20%</f>
        <v>800</v>
      </c>
      <c r="I38" s="31">
        <f>D38*25%</f>
        <v>1000</v>
      </c>
    </row>
    <row r="39" spans="1:10" x14ac:dyDescent="0.3">
      <c r="A39" s="21"/>
      <c r="B39" s="24" t="s">
        <v>75</v>
      </c>
      <c r="C39" s="29">
        <f>C35+C36+C38</f>
        <v>14776</v>
      </c>
      <c r="D39" s="29">
        <f t="shared" ref="D39:I39" si="9">D35+D36+D38</f>
        <v>419174</v>
      </c>
      <c r="E39" s="32">
        <f t="shared" si="9"/>
        <v>433950</v>
      </c>
      <c r="F39" s="32">
        <f t="shared" si="9"/>
        <v>140528.20000000001</v>
      </c>
      <c r="G39" s="32">
        <f t="shared" si="9"/>
        <v>104793.5</v>
      </c>
      <c r="H39" s="32">
        <f t="shared" si="9"/>
        <v>83834.8</v>
      </c>
      <c r="I39" s="32">
        <f t="shared" si="9"/>
        <v>104793.5</v>
      </c>
    </row>
    <row r="40" spans="1:10" x14ac:dyDescent="0.3">
      <c r="A40" s="21"/>
      <c r="B40" s="33" t="s">
        <v>76</v>
      </c>
      <c r="C40" s="33"/>
      <c r="D40" s="33"/>
      <c r="E40" s="20"/>
      <c r="F40" s="20"/>
      <c r="G40" s="20"/>
      <c r="H40" s="20"/>
      <c r="I40" s="20"/>
    </row>
    <row r="41" spans="1:10" x14ac:dyDescent="0.3">
      <c r="A41" s="23" t="s">
        <v>20</v>
      </c>
      <c r="B41" s="20" t="s">
        <v>77</v>
      </c>
      <c r="C41" s="20"/>
      <c r="D41" s="20"/>
      <c r="E41" s="20"/>
      <c r="F41" s="20"/>
      <c r="G41" s="20"/>
      <c r="H41" s="20"/>
      <c r="I41" s="34"/>
      <c r="J41" s="35"/>
    </row>
    <row r="42" spans="1:10" x14ac:dyDescent="0.3">
      <c r="A42" s="23" t="s">
        <v>78</v>
      </c>
      <c r="B42" s="20" t="s">
        <v>79</v>
      </c>
      <c r="C42" s="20">
        <v>9.5</v>
      </c>
      <c r="D42" s="20"/>
      <c r="E42" s="20"/>
      <c r="F42" s="20"/>
      <c r="G42" s="20"/>
      <c r="H42" s="20"/>
      <c r="I42" s="20"/>
      <c r="J42" s="35"/>
    </row>
    <row r="43" spans="1:10" x14ac:dyDescent="0.3">
      <c r="A43" s="23" t="s">
        <v>80</v>
      </c>
      <c r="B43" s="20" t="s">
        <v>81</v>
      </c>
      <c r="C43" s="20"/>
      <c r="D43" s="20"/>
      <c r="E43" s="20"/>
      <c r="F43" s="20"/>
      <c r="G43" s="20"/>
      <c r="H43" s="20"/>
      <c r="I43" s="20"/>
      <c r="J43" s="35"/>
    </row>
    <row r="44" spans="1:10" x14ac:dyDescent="0.3">
      <c r="A44" s="23" t="s">
        <v>82</v>
      </c>
      <c r="B44" s="20" t="s">
        <v>83</v>
      </c>
      <c r="C44" s="26"/>
      <c r="D44" s="26"/>
      <c r="E44" s="26"/>
      <c r="F44" s="20"/>
      <c r="G44" s="20"/>
      <c r="H44" s="20"/>
      <c r="I44" s="20"/>
    </row>
    <row r="45" spans="1:10" x14ac:dyDescent="0.3">
      <c r="A45" s="23" t="s">
        <v>84</v>
      </c>
      <c r="B45" s="26" t="s">
        <v>85</v>
      </c>
      <c r="C45" s="27"/>
      <c r="D45" s="26"/>
      <c r="E45" s="27"/>
      <c r="F45" s="20"/>
      <c r="G45" s="20"/>
      <c r="H45" s="20"/>
      <c r="I45" s="20"/>
    </row>
    <row r="46" spans="1:10" x14ac:dyDescent="0.3">
      <c r="A46" s="23" t="s">
        <v>86</v>
      </c>
      <c r="B46" s="26" t="s">
        <v>87</v>
      </c>
      <c r="C46" s="27"/>
      <c r="D46" s="26"/>
      <c r="E46" s="27"/>
      <c r="F46" s="20"/>
      <c r="G46" s="20"/>
      <c r="H46" s="20"/>
      <c r="I46" s="20"/>
    </row>
    <row r="47" spans="1:10" x14ac:dyDescent="0.3">
      <c r="A47" s="23" t="s">
        <v>88</v>
      </c>
      <c r="B47" s="26" t="s">
        <v>89</v>
      </c>
      <c r="C47" s="26"/>
      <c r="D47" s="26"/>
      <c r="E47" s="26"/>
      <c r="F47" s="20"/>
      <c r="G47" s="20"/>
      <c r="H47" s="20"/>
      <c r="I47" s="20"/>
    </row>
    <row r="48" spans="1:10" x14ac:dyDescent="0.3">
      <c r="A48" s="23" t="s">
        <v>90</v>
      </c>
      <c r="B48" s="26" t="s">
        <v>91</v>
      </c>
      <c r="C48" s="26"/>
      <c r="D48" s="26"/>
      <c r="E48" s="26"/>
      <c r="F48" s="20"/>
      <c r="G48" s="20"/>
      <c r="H48" s="20"/>
      <c r="I48" s="20"/>
    </row>
    <row r="49" spans="1:9" x14ac:dyDescent="0.3">
      <c r="A49" s="23" t="s">
        <v>92</v>
      </c>
      <c r="B49" s="26" t="s">
        <v>93</v>
      </c>
      <c r="C49" s="26"/>
      <c r="D49" s="26"/>
      <c r="E49" s="26"/>
      <c r="F49" s="20"/>
      <c r="G49" s="20"/>
      <c r="H49" s="20"/>
      <c r="I49" s="20"/>
    </row>
    <row r="50" spans="1:9" x14ac:dyDescent="0.3">
      <c r="A50" s="23"/>
      <c r="B50" s="26" t="s">
        <v>94</v>
      </c>
      <c r="C50" s="26"/>
      <c r="D50" s="26"/>
      <c r="E50" s="26"/>
      <c r="F50" s="20"/>
      <c r="G50" s="20"/>
      <c r="H50" s="20"/>
      <c r="I50" s="20"/>
    </row>
    <row r="55" spans="1:9" x14ac:dyDescent="0.3">
      <c r="B55" s="35" t="s">
        <v>95</v>
      </c>
      <c r="C55" s="35"/>
      <c r="E55" s="3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2025-11-12T08:26:17Z</dcterms:modified>
</cp:coreProperties>
</file>